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881E1E1-AEE6-4DF7-91EE-43A8501CC9AE}"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c r="O68" i="8"/>
  <c r="O76" i="8"/>
  <c r="O81" i="8"/>
  <c r="P65" i="8"/>
  <c r="P75" i="8" s="1"/>
  <c r="P68" i="8"/>
  <c r="P76" i="8"/>
  <c r="P81" i="8"/>
  <c r="Q65" i="8"/>
  <c r="Q75" i="8" s="1"/>
  <c r="Q68" i="8"/>
  <c r="Q76" i="8" s="1"/>
  <c r="Q81" i="8"/>
  <c r="R65" i="8"/>
  <c r="R75" i="8"/>
  <c r="R68" i="8"/>
  <c r="R76" i="8" s="1"/>
  <c r="R81" i="8"/>
  <c r="S63" i="8"/>
  <c r="S65" i="8"/>
  <c r="S75" i="8"/>
  <c r="S68" i="8"/>
  <c r="S76" i="8" s="1"/>
  <c r="S81" i="8"/>
  <c r="T63" i="8"/>
  <c r="T65" i="8"/>
  <c r="T75" i="8" s="1"/>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E66" i="8" l="1"/>
  <c r="F66" i="8" s="1"/>
  <c r="G66" i="8" s="1"/>
  <c r="H66" i="8" s="1"/>
  <c r="I66" i="8" s="1"/>
  <c r="J66" i="8" s="1"/>
  <c r="K66" i="8" s="1"/>
  <c r="L66" i="8" s="1"/>
  <c r="M66" i="8" s="1"/>
  <c r="N66" i="8" s="1"/>
  <c r="O66" i="8" s="1"/>
  <c r="P66" i="8" s="1"/>
  <c r="Q66" i="8" s="1"/>
  <c r="R66" i="8" s="1"/>
  <c r="S66" i="8" s="1"/>
  <c r="T66" i="8" s="1"/>
  <c r="U66" i="8" s="1"/>
  <c r="V66" i="8" s="1"/>
  <c r="W66" i="8" s="1"/>
  <c r="B61" i="8"/>
  <c r="B60" i="8"/>
  <c r="C59" i="8"/>
  <c r="C48" i="8"/>
  <c r="C57" i="8" s="1"/>
  <c r="C60" i="8"/>
  <c r="C61" i="8"/>
  <c r="D47" i="8"/>
  <c r="B58" i="8"/>
  <c r="B64" i="8" s="1"/>
  <c r="B67" i="8" s="1"/>
  <c r="B74" i="8" l="1"/>
  <c r="B69" i="8"/>
  <c r="B78" i="8"/>
  <c r="C79" i="8"/>
  <c r="D60" i="8"/>
  <c r="D61" i="8"/>
  <c r="E47" i="8"/>
  <c r="D62" i="8"/>
  <c r="D48" i="8"/>
  <c r="D57" i="8" s="1"/>
  <c r="D59" i="8"/>
  <c r="D58" i="8" s="1"/>
  <c r="C58" i="8"/>
  <c r="C64" i="8" s="1"/>
  <c r="C67" i="8" s="1"/>
  <c r="C74" i="8" l="1"/>
  <c r="C69" i="8"/>
  <c r="C78" i="8"/>
  <c r="D64" i="8"/>
  <c r="D67" i="8" s="1"/>
  <c r="D79" i="8"/>
  <c r="D78" i="8"/>
  <c r="B70" i="8"/>
  <c r="B71" i="8"/>
  <c r="E61" i="8"/>
  <c r="F47" i="8"/>
  <c r="E62" i="8"/>
  <c r="E59" i="8"/>
  <c r="E48" i="8"/>
  <c r="E57" i="8" s="1"/>
  <c r="E60" i="8"/>
  <c r="E79" i="8" l="1"/>
  <c r="E78" i="8"/>
  <c r="E58" i="8"/>
  <c r="E64" i="8" s="1"/>
  <c r="E67" i="8" s="1"/>
  <c r="D69" i="8"/>
  <c r="D74" i="8"/>
  <c r="C70" i="8"/>
  <c r="C71" i="8" s="1"/>
  <c r="F62" i="8"/>
  <c r="F48" i="8"/>
  <c r="F57" i="8" s="1"/>
  <c r="F59" i="8"/>
  <c r="F60" i="8"/>
  <c r="G47" i="8"/>
  <c r="F61" i="8"/>
  <c r="B77" i="8"/>
  <c r="B82" i="8" s="1"/>
  <c r="F58" i="8" l="1"/>
  <c r="F64" i="8" s="1"/>
  <c r="F67" i="8" s="1"/>
  <c r="E74" i="8"/>
  <c r="E69" i="8"/>
  <c r="F79" i="8"/>
  <c r="G59" i="8"/>
  <c r="G60" i="8"/>
  <c r="G48" i="8"/>
  <c r="G57" i="8" s="1"/>
  <c r="G61" i="8"/>
  <c r="H47" i="8"/>
  <c r="G62" i="8"/>
  <c r="D70" i="8"/>
  <c r="D71" i="8"/>
  <c r="C77" i="8"/>
  <c r="C82" i="8" s="1"/>
  <c r="C85" i="8" s="1"/>
  <c r="B83" i="8"/>
  <c r="B87" i="8"/>
  <c r="C87" i="8" l="1"/>
  <c r="F78" i="8"/>
  <c r="C83" i="8"/>
  <c r="C88" i="8" s="1"/>
  <c r="D77" i="8"/>
  <c r="D82" i="8" s="1"/>
  <c r="G79" i="8"/>
  <c r="E70" i="8"/>
  <c r="E77" i="8" s="1"/>
  <c r="E82" i="8" s="1"/>
  <c r="E85" i="8" s="1"/>
  <c r="B88" i="8"/>
  <c r="B85" i="8"/>
  <c r="B86" i="8" s="1"/>
  <c r="C86" i="8"/>
  <c r="C89" i="8" s="1"/>
  <c r="H60" i="8"/>
  <c r="H61" i="8"/>
  <c r="I47" i="8"/>
  <c r="H62" i="8"/>
  <c r="H48" i="8"/>
  <c r="H57" i="8" s="1"/>
  <c r="H59" i="8"/>
  <c r="G58" i="8"/>
  <c r="G64" i="8" s="1"/>
  <c r="G67" i="8" s="1"/>
  <c r="F74" i="8"/>
  <c r="F69" i="8"/>
  <c r="I61" i="8" l="1"/>
  <c r="J47" i="8"/>
  <c r="I62" i="8"/>
  <c r="I59" i="8"/>
  <c r="I60" i="8"/>
  <c r="I48" i="8"/>
  <c r="I57" i="8" s="1"/>
  <c r="B89" i="8"/>
  <c r="G78" i="8"/>
  <c r="F70" i="8"/>
  <c r="H58" i="8"/>
  <c r="H64" i="8" s="1"/>
  <c r="H67" i="8" s="1"/>
  <c r="F77" i="8"/>
  <c r="F82" i="8" s="1"/>
  <c r="E86" i="8"/>
  <c r="E89" i="8" s="1"/>
  <c r="G74" i="8"/>
  <c r="G69" i="8"/>
  <c r="H79" i="8"/>
  <c r="E71" i="8"/>
  <c r="D85" i="8"/>
  <c r="D86" i="8" s="1"/>
  <c r="D89" i="8" s="1"/>
  <c r="D87" i="8"/>
  <c r="E83" i="8"/>
  <c r="E87" i="8"/>
  <c r="D83" i="8"/>
  <c r="D88" i="8" s="1"/>
  <c r="E88" i="8" l="1"/>
  <c r="H78" i="8"/>
  <c r="F85" i="8"/>
  <c r="F86" i="8" s="1"/>
  <c r="F89" i="8" s="1"/>
  <c r="F83" i="8"/>
  <c r="F88" i="8" s="1"/>
  <c r="F87" i="8"/>
  <c r="H74" i="8"/>
  <c r="H69" i="8"/>
  <c r="I58" i="8"/>
  <c r="I78" i="8" s="1"/>
  <c r="G70" i="8"/>
  <c r="G77" i="8" s="1"/>
  <c r="G82" i="8" s="1"/>
  <c r="F71" i="8"/>
  <c r="I64" i="8"/>
  <c r="I67" i="8" s="1"/>
  <c r="I79" i="8"/>
  <c r="J62" i="8"/>
  <c r="J48" i="8"/>
  <c r="J57" i="8" s="1"/>
  <c r="J59" i="8"/>
  <c r="J60" i="8"/>
  <c r="J61" i="8"/>
  <c r="K47" i="8"/>
  <c r="G85" i="8" l="1"/>
  <c r="G86" i="8" s="1"/>
  <c r="G89" i="8" s="1"/>
  <c r="G83" i="8"/>
  <c r="G88" i="8" s="1"/>
  <c r="G87" i="8"/>
  <c r="H70" i="8"/>
  <c r="H71" i="8" s="1"/>
  <c r="G71" i="8"/>
  <c r="J58" i="8"/>
  <c r="K59" i="8"/>
  <c r="K60" i="8"/>
  <c r="K48" i="8"/>
  <c r="K57" i="8" s="1"/>
  <c r="K61" i="8"/>
  <c r="L47" i="8"/>
  <c r="K62" i="8"/>
  <c r="J79" i="8"/>
  <c r="J64" i="8"/>
  <c r="J67" i="8" s="1"/>
  <c r="J78" i="8"/>
  <c r="I74" i="8"/>
  <c r="I69" i="8"/>
  <c r="I70" i="8" l="1"/>
  <c r="I71" i="8"/>
  <c r="L60" i="8"/>
  <c r="L61" i="8"/>
  <c r="M47" i="8"/>
  <c r="L62" i="8"/>
  <c r="L48" i="8"/>
  <c r="L57" i="8" s="1"/>
  <c r="L59" i="8"/>
  <c r="K58" i="8"/>
  <c r="K78" i="8" s="1"/>
  <c r="H77" i="8"/>
  <c r="H82" i="8" s="1"/>
  <c r="K79" i="8"/>
  <c r="K64" i="8"/>
  <c r="K67" i="8" s="1"/>
  <c r="J74" i="8"/>
  <c r="J69" i="8"/>
  <c r="L79" i="8" l="1"/>
  <c r="H85" i="8"/>
  <c r="H86" i="8" s="1"/>
  <c r="H89" i="8" s="1"/>
  <c r="H87" i="8"/>
  <c r="H83" i="8"/>
  <c r="H88" i="8" s="1"/>
  <c r="I77" i="8"/>
  <c r="I82" i="8" s="1"/>
  <c r="I85" i="8" s="1"/>
  <c r="I86" i="8" s="1"/>
  <c r="I89" i="8" s="1"/>
  <c r="K74" i="8"/>
  <c r="K69" i="8"/>
  <c r="M61" i="8"/>
  <c r="N47" i="8"/>
  <c r="M62" i="8"/>
  <c r="M59" i="8"/>
  <c r="M58" i="8" s="1"/>
  <c r="M48" i="8"/>
  <c r="M57" i="8" s="1"/>
  <c r="M60" i="8"/>
  <c r="J70" i="8"/>
  <c r="L58" i="8"/>
  <c r="L64" i="8" s="1"/>
  <c r="L67" i="8" s="1"/>
  <c r="J77" i="8" l="1"/>
  <c r="J82" i="8" s="1"/>
  <c r="I87" i="8"/>
  <c r="L74" i="8"/>
  <c r="L69" i="8"/>
  <c r="J85" i="8"/>
  <c r="J86" i="8" s="1"/>
  <c r="J89" i="8" s="1"/>
  <c r="J83" i="8"/>
  <c r="J87" i="8"/>
  <c r="K70" i="8"/>
  <c r="K77" i="8" s="1"/>
  <c r="K71" i="8"/>
  <c r="K82" i="8"/>
  <c r="I83" i="8"/>
  <c r="I88" i="8" s="1"/>
  <c r="L78" i="8"/>
  <c r="N62" i="8"/>
  <c r="N48" i="8"/>
  <c r="N57" i="8" s="1"/>
  <c r="N59" i="8"/>
  <c r="N60" i="8"/>
  <c r="O47" i="8"/>
  <c r="N61" i="8"/>
  <c r="J71" i="8"/>
  <c r="M64" i="8"/>
  <c r="M67" i="8" s="1"/>
  <c r="M79" i="8"/>
  <c r="M78" i="8"/>
  <c r="J88" i="8" l="1"/>
  <c r="K85" i="8"/>
  <c r="K86" i="8" s="1"/>
  <c r="K89" i="8" s="1"/>
  <c r="K83" i="8"/>
  <c r="K88" i="8" s="1"/>
  <c r="K87" i="8"/>
  <c r="O59" i="8"/>
  <c r="O60" i="8"/>
  <c r="O61" i="8"/>
  <c r="P47" i="8"/>
  <c r="O62" i="8"/>
  <c r="O48" i="8"/>
  <c r="O57" i="8" s="1"/>
  <c r="M74" i="8"/>
  <c r="M69" i="8"/>
  <c r="N79" i="8"/>
  <c r="N58" i="8"/>
  <c r="N64" i="8" s="1"/>
  <c r="N67" i="8" s="1"/>
  <c r="L70" i="8"/>
  <c r="L77" i="8" s="1"/>
  <c r="L82" i="8" s="1"/>
  <c r="L85" i="8" l="1"/>
  <c r="L86" i="8" s="1"/>
  <c r="L89" i="8" s="1"/>
  <c r="L83" i="8"/>
  <c r="L88" i="8" s="1"/>
  <c r="L87" i="8"/>
  <c r="N74" i="8"/>
  <c r="N69" i="8"/>
  <c r="O58" i="8"/>
  <c r="O64" i="8" s="1"/>
  <c r="O67" i="8" s="1"/>
  <c r="P60" i="8"/>
  <c r="P61" i="8"/>
  <c r="Q47" i="8"/>
  <c r="P62" i="8"/>
  <c r="P48" i="8"/>
  <c r="P57" i="8" s="1"/>
  <c r="P59" i="8"/>
  <c r="P58" i="8" s="1"/>
  <c r="N78" i="8"/>
  <c r="M70" i="8"/>
  <c r="M77" i="8" s="1"/>
  <c r="M82" i="8" s="1"/>
  <c r="M71" i="8"/>
  <c r="L71" i="8"/>
  <c r="O78" i="8"/>
  <c r="O79" i="8"/>
  <c r="M85" i="8" l="1"/>
  <c r="M86" i="8" s="1"/>
  <c r="M89" i="8" s="1"/>
  <c r="M83" i="8"/>
  <c r="M88" i="8" s="1"/>
  <c r="M87" i="8"/>
  <c r="P64" i="8"/>
  <c r="P67" i="8" s="1"/>
  <c r="P79" i="8"/>
  <c r="P78" i="8"/>
  <c r="O74" i="8"/>
  <c r="O69" i="8"/>
  <c r="Q61" i="8"/>
  <c r="R47" i="8"/>
  <c r="Q62" i="8"/>
  <c r="Q59" i="8"/>
  <c r="Q48" i="8"/>
  <c r="Q57" i="8" s="1"/>
  <c r="Q60" i="8"/>
  <c r="N70" i="8"/>
  <c r="N77" i="8" s="1"/>
  <c r="N82" i="8" s="1"/>
  <c r="N85" i="8" l="1"/>
  <c r="N86" i="8" s="1"/>
  <c r="N89" i="8" s="1"/>
  <c r="N87" i="8"/>
  <c r="N83" i="8"/>
  <c r="N88" i="8" s="1"/>
  <c r="R62" i="8"/>
  <c r="R59" i="8"/>
  <c r="R60" i="8"/>
  <c r="R61" i="8"/>
  <c r="B32" i="8" s="1"/>
  <c r="R48" i="8"/>
  <c r="R57" i="8" s="1"/>
  <c r="S47" i="8"/>
  <c r="Q79" i="8"/>
  <c r="Q64" i="8"/>
  <c r="Q67" i="8" s="1"/>
  <c r="N71" i="8"/>
  <c r="Q58" i="8"/>
  <c r="Q78" i="8" s="1"/>
  <c r="O70" i="8"/>
  <c r="O77" i="8" s="1"/>
  <c r="O82" i="8" s="1"/>
  <c r="P74" i="8"/>
  <c r="P69" i="8"/>
  <c r="R58" i="8" l="1"/>
  <c r="B26" i="8" s="1"/>
  <c r="O85" i="8"/>
  <c r="O86" i="8" s="1"/>
  <c r="O89" i="8" s="1"/>
  <c r="O87" i="8"/>
  <c r="O83" i="8"/>
  <c r="O88" i="8" s="1"/>
  <c r="Q74" i="8"/>
  <c r="Q69" i="8"/>
  <c r="P70" i="8"/>
  <c r="P77" i="8" s="1"/>
  <c r="P82" i="8" s="1"/>
  <c r="B29" i="8"/>
  <c r="S62" i="8"/>
  <c r="S59" i="8"/>
  <c r="S60" i="8"/>
  <c r="T47" i="8"/>
  <c r="S48" i="8"/>
  <c r="S57" i="8" s="1"/>
  <c r="S61" i="8"/>
  <c r="O71" i="8"/>
  <c r="R79" i="8"/>
  <c r="R78" i="8"/>
  <c r="R64" i="8"/>
  <c r="R67" i="8" s="1"/>
  <c r="P85" i="8" l="1"/>
  <c r="P86" i="8" s="1"/>
  <c r="P89" i="8" s="1"/>
  <c r="P83" i="8"/>
  <c r="P88" i="8" s="1"/>
  <c r="P87" i="8"/>
  <c r="S79" i="8"/>
  <c r="R74" i="8"/>
  <c r="R69" i="8"/>
  <c r="S58" i="8"/>
  <c r="S78" i="8" s="1"/>
  <c r="P71" i="8"/>
  <c r="T62" i="8"/>
  <c r="T59" i="8"/>
  <c r="T60" i="8"/>
  <c r="U47" i="8"/>
  <c r="T61" i="8"/>
  <c r="T48" i="8"/>
  <c r="T57" i="8" s="1"/>
  <c r="Q70" i="8"/>
  <c r="Q77" i="8" s="1"/>
  <c r="Q82" i="8" s="1"/>
  <c r="Q71" i="8"/>
  <c r="S64" i="8" l="1"/>
  <c r="S67" i="8" s="1"/>
  <c r="Q85" i="8"/>
  <c r="Q86" i="8" s="1"/>
  <c r="Q89" i="8" s="1"/>
  <c r="Q87" i="8"/>
  <c r="Q83" i="8"/>
  <c r="Q88" i="8" s="1"/>
  <c r="U62" i="8"/>
  <c r="U59" i="8"/>
  <c r="U60" i="8"/>
  <c r="V47" i="8"/>
  <c r="U48" i="8"/>
  <c r="U57" i="8" s="1"/>
  <c r="U61" i="8"/>
  <c r="S74" i="8"/>
  <c r="S69" i="8"/>
  <c r="T79" i="8"/>
  <c r="T58" i="8"/>
  <c r="T64" i="8" s="1"/>
  <c r="T67" i="8" s="1"/>
  <c r="R70" i="8"/>
  <c r="R77" i="8" s="1"/>
  <c r="R82" i="8" s="1"/>
  <c r="R71" i="8"/>
  <c r="R85" i="8" l="1"/>
  <c r="R86" i="8" s="1"/>
  <c r="R83" i="8"/>
  <c r="R88" i="8" s="1"/>
  <c r="R87" i="8"/>
  <c r="T74" i="8"/>
  <c r="T69" i="8"/>
  <c r="S70" i="8"/>
  <c r="S77" i="8" s="1"/>
  <c r="S82" i="8" s="1"/>
  <c r="V62" i="8"/>
  <c r="V59" i="8"/>
  <c r="V60" i="8"/>
  <c r="W47" i="8"/>
  <c r="V61" i="8"/>
  <c r="V48" i="8"/>
  <c r="V57" i="8" s="1"/>
  <c r="T78" i="8"/>
  <c r="U58" i="8"/>
  <c r="U64" i="8" s="1"/>
  <c r="U67" i="8" s="1"/>
  <c r="U79" i="8"/>
  <c r="U74" i="8" l="1"/>
  <c r="U69" i="8"/>
  <c r="S85" i="8"/>
  <c r="S86" i="8" s="1"/>
  <c r="S89" i="8" s="1"/>
  <c r="S87" i="8"/>
  <c r="S83" i="8"/>
  <c r="S88" i="8" s="1"/>
  <c r="S71" i="8"/>
  <c r="T82" i="8"/>
  <c r="U78" i="8"/>
  <c r="W62" i="8"/>
  <c r="W59" i="8"/>
  <c r="W60" i="8"/>
  <c r="W48" i="8"/>
  <c r="W57" i="8" s="1"/>
  <c r="W61" i="8"/>
  <c r="V79" i="8"/>
  <c r="V58" i="8"/>
  <c r="V64" i="8" s="1"/>
  <c r="V67" i="8" s="1"/>
  <c r="T70" i="8"/>
  <c r="T77" i="8" s="1"/>
  <c r="T71" i="8"/>
  <c r="G28" i="8"/>
  <c r="R89" i="8"/>
  <c r="V78" i="8" l="1"/>
  <c r="V74" i="8"/>
  <c r="V69" i="8"/>
  <c r="T85" i="8"/>
  <c r="T86" i="8" s="1"/>
  <c r="T89" i="8" s="1"/>
  <c r="T87" i="8"/>
  <c r="T83" i="8"/>
  <c r="T88" i="8" s="1"/>
  <c r="W79" i="8"/>
  <c r="W58" i="8"/>
  <c r="W78" i="8" s="1"/>
  <c r="U70" i="8"/>
  <c r="U77" i="8" s="1"/>
  <c r="U82" i="8" s="1"/>
  <c r="U71" i="8"/>
  <c r="W64" i="8" l="1"/>
  <c r="W67" i="8" s="1"/>
  <c r="W74" i="8"/>
  <c r="W69" i="8"/>
  <c r="V70" i="8"/>
  <c r="V77" i="8" s="1"/>
  <c r="U85" i="8"/>
  <c r="U86" i="8" s="1"/>
  <c r="U89" i="8" s="1"/>
  <c r="U87" i="8"/>
  <c r="U83" i="8"/>
  <c r="U88" i="8" s="1"/>
  <c r="V82" i="8"/>
  <c r="V85" i="8" l="1"/>
  <c r="V86" i="8" s="1"/>
  <c r="V89" i="8" s="1"/>
  <c r="V83" i="8"/>
  <c r="V88" i="8" s="1"/>
  <c r="V87" i="8"/>
  <c r="V71" i="8"/>
  <c r="W70" i="8"/>
  <c r="W77" i="8" s="1"/>
  <c r="W82" i="8"/>
  <c r="W85" i="8" l="1"/>
  <c r="W86" i="8" s="1"/>
  <c r="W89" i="8" s="1"/>
  <c r="G27" i="8" s="1"/>
  <c r="W87" i="8"/>
  <c r="W83" i="8"/>
  <c r="W88" i="8" s="1"/>
  <c r="G26" i="8" s="1"/>
  <c r="W71" i="8"/>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<sst xmlns="http://schemas.openxmlformats.org/spreadsheetml/2006/main" count="1110" uniqueCount="550">
  <si>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</si>
  <si>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</si>
  <si>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</si>
  <si>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</si>
  <si>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</si>
  <si>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</si>
  <si>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</si>
  <si>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</si>
  <si>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</si>
  <si>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</si>
  <si>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</si>
  <si>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</si>
  <si>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</si>
  <si>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</si>
  <si>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</si>
  <si>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</si>
  <si>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</si>
  <si>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</si>
  <si>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</si>
  <si>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</si>
  <si>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</si>
  <si>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</si>
  <si>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</si>
  <si>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</si>
  <si>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</si>
  <si>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</si>
  <si>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</si>
  <si>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</si>
  <si>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</si>
  <si>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</si>
  <si>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</si>
  <si>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</si>
  <si>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</si>
  <si>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</si>
  <si>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</si>
  <si>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</si>
  <si>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</si>
  <si>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</si>
  <si>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</si>
  <si>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</si>
  <si>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</si>
  <si>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</si>
  <si>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</si>
  <si>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</si>
  <si>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</si>
  <si>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</si>
  <si>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</si>
  <si>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</si>
  <si>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</si>
  <si>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</si>
  <si>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</si>
  <si>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</si>
  <si>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</si>
  <si>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</si>
  <si>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</si>
  <si>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</si>
  <si>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</si>
  <si>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</si>
  <si>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</si>
  <si>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</si>
  <si>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</si>
  <si>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</si>
  <si>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</si>
  <si>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</si>
  <si>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</si>
  <si>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</si>
  <si>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</si>
  <si>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</si>
  <si>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</si>
  <si>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</si>
  <si>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</si>
  <si>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</si>
  <si>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</si>
  <si>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</si>
  <si>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</si>
  <si>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</si>
  <si>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</si>
  <si>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</si>
  <si>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</si>
  <si>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</si>
  <si>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</si>
  <si>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</si>
  <si>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</si>
  <si>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</si>
  <si>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</si>
  <si>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</si>
  <si>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</si>
  <si>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</si>
  <si>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</si>
  <si>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</si>
  <si>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</si>
  <si>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</si>
  <si>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</si>
  <si>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</si>
  <si>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</si>
  <si>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</si>
  <si>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</si>
  <si>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</si>
  <si>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</si>
  <si>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</si>
  <si>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</si>
  <si>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</si>
  <si>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</si>
  <si>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</si>
  <si>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</si>
  <si>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</si>
  <si>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</si>
  <si>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</si>
  <si>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</si>
  <si>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</si>
  <si>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</si>
  <si>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</si>
  <si>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</si>
  <si>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</si>
  <si>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</si>
  <si>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</si>
  <si>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</si>
  <si>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</si>
  <si>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</si>
  <si>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</si>
  <si>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</si>
  <si>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</si>
  <si>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</si>
  <si>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</si>
  <si>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</si>
  <si>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</si>
  <si>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</si>
  <si>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</si>
  <si>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</si>
  <si>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</si>
  <si>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</si>
  <si>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</si>
  <si>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</si>
  <si>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</si>
  <si>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</si>
  <si>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</si>
  <si>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</si>
  <si>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</si>
  <si>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</si>
  <si>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</si>
  <si>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</si>
  <si>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</si>
  <si>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</si>
  <si>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</si>
  <si>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</si>
  <si>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</si>
  <si>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</si>
  <si>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</si>
  <si>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</si>
  <si>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</si>
  <si>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</si>
  <si>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</si>
  <si>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</si>
  <si>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</si>
  <si>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</si>
  <si>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</si>
  <si>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</si>
  <si>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</si>
  <si>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</si>
  <si>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</si>
  <si>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</si>
  <si>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</si>
  <si>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</si>
  <si>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</si>
  <si>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</si>
  <si>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</si>
  <si>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</si>
  <si>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</si>
  <si>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</si>
  <si>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</si>
  <si>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</si>
  <si>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</si>
  <si>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</si>
  <si>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</si>
  <si>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</si>
  <si>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</si>
  <si>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</si>
  <si>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</si>
  <si>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</si>
  <si>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</si>
  <si>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</si>
  <si>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</si>
  <si>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</si>
  <si>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</si>
  <si>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</si>
  <si>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</si>
  <si>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</si>
  <si>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</si>
  <si>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</si>
  <si>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</si>
  <si>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</si>
  <si>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</si>
  <si>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</si>
  <si>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</si>
  <si>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</si>
  <si>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</si>
  <si>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</si>
  <si>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</si>
  <si>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</si>
  <si>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</si>
  <si>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</si>
  <si>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</si>
  <si>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</si>
  <si>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</si>
  <si>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</si>
  <si>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</si>
  <si>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</si>
  <si>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</si>
  <si>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</si>
  <si>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</si>
  <si>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</si>
  <si>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</si>
  <si>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</si>
  <si>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</si>
  <si>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</si>
  <si>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</si>
  <si>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</si>
  <si>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</si>
  <si>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</si>
  <si>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</si>
  <si>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</si>
  <si>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</si>
  <si>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</si>
  <si>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</si>
  <si>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</si>
  <si>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</si>
  <si>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</si>
  <si>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</si>
  <si>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</si>
  <si>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</si>
  <si>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</si>
  <si>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</si>
  <si>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</si>
  <si>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</si>
  <si>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</si>
  <si>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</si>
  <si>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</si>
  <si>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</si>
  <si>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</si>
  <si>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</si>
  <si>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</si>
  <si>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</si>
  <si>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</si>
  <si>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</si>
  <si>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</si>
  <si>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</si>
  <si>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</si>
  <si>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</si>
  <si>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</si>
  <si>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</si>
  <si>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</si>
  <si>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</si>
  <si>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</si>
  <si>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</si>
  <si>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</si>
  <si>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</si>
  <si>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</si>
  <si>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</si>
  <si>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</si>
  <si>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</si>
  <si>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</si>
  <si>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</si>
  <si>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</si>
  <si>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</si>
  <si>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</si>
  <si>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</si>
  <si>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</si>
  <si>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</si>
  <si>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</si>
  <si>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</si>
  <si>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</si>
  <si>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</si>
  <si>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</si>
  <si>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</si>
  <si>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</si>
  <si>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</si>
  <si>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</si>
  <si>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</si>
  <si>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</si>
  <si>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</si>
  <si>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</si>
  <si>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</si>
  <si>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</si>
  <si>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</si>
  <si>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</si>
  <si>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</si>
  <si>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</si>
  <si>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</si>
  <si>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</si>
  <si>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</si>
  <si>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</si>
  <si>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</si>
  <si>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</si>
  <si>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</si>
  <si>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</si>
  <si>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</si>
  <si>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</si>
  <si>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</si>
  <si>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</si>
  <si>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</si>
  <si>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</si>
  <si>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</si>
  <si>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</si>
  <si>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</si>
  <si>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</si>
  <si>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</si>
  <si>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</si>
  <si>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</si>
  <si>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</si>
  <si>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</si>
  <si>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</si>
  <si>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</si>
  <si>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</si>
  <si>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</si>
  <si>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</si>
  <si>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</si>
  <si>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</si>
  <si>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</si>
  <si>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</si>
  <si>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</si>
  <si>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</si>
  <si>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</si>
  <si>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</si>
  <si>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</si>
  <si>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</si>
  <si>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</si>
  <si>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</si>
  <si>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</si>
  <si>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</si>
  <si>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</si>
  <si>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</si>
  <si>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</si>
  <si>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</si>
  <si>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</si>
  <si>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</si>
  <si>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</si>
  <si>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</si>
  <si>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</si>
  <si>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</si>
  <si>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</si>
  <si>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</si>
  <si>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</si>
  <si>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</si>
  <si>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</si>
  <si>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</si>
  <si>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</si>
  <si>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</si>
  <si>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</si>
  <si>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</si>
  <si>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</si>
  <si>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</si>
  <si>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</si>
  <si>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</si>
  <si>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</si>
  <si>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</si>
  <si>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</si>
  <si>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</si>
  <si>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</si>
  <si>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</si>
  <si>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</si>
  <si>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</si>
  <si>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</si>
  <si>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</si>
  <si>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</si>
  <si>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</si>
  <si>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</si>
  <si>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</si>
  <si>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</si>
  <si>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</si>
  <si>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</si>
  <si>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</si>
  <si>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</si>
  <si>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</si>
  <si>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</si>
  <si>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</si>
  <si>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</si>
  <si>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</si>
  <si>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</si>
  <si>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</si>
  <si>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</si>
  <si>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</si>
  <si>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</si>
  <si>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</si>
  <si>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</si>
  <si>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</si>
  <si>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</si>
  <si>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</si>
  <si>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</si>
  <si>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</si>
  <si>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</si>
  <si>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</si>
  <si>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</si>
  <si>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</si>
  <si>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</si>
  <si>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</si>
  <si>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</si>
  <si>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</si>
  <si>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</si>
  <si>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</si>
  <si>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</si>
  <si>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</si>
  <si>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</si>
  <si>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</si>
  <si>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</si>
  <si>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</si>
  <si>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</si>
  <si>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</si>
  <si>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</si>
  <si>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</si>
  <si>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</si>
  <si>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</si>
  <si>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</si>
  <si>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</si>
  <si>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</si>
  <si>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</si>
  <si>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</si>
  <si>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</si>
  <si>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</si>
  <si>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</si>
  <si>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</si>
  <si>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</si>
  <si>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</si>
  <si>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</si>
  <si>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</si>
  <si>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</si>
  <si>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</si>
  <si>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</si>
  <si>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</si>
  <si>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</si>
  <si>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</si>
  <si>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</si>
  <si>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</si>
  <si>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</si>
  <si>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</si>
  <si>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</si>
  <si>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</si>
  <si>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</si>
  <si>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</si>
  <si>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</si>
  <si>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</si>
  <si>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</si>
  <si>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</si>
  <si>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</si>
  <si>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</si>
  <si>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</si>
  <si>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</si>
  <si>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</si>
  <si>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</si>
  <si>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</si>
  <si>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</si>
  <si>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</si>
  <si>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</si>
  <si>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</si>
  <si>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</si>
  <si>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</si>
  <si>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</si>
  <si>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</si>
  <si>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</si>
  <si>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</si>
  <si>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</si>
  <si>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</si>
  <si>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</si>
  <si>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</si>
  <si>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</si>
  <si>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</si>
  <si>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</si>
  <si>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</si>
  <si>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</si>
  <si>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</si>
  <si>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</si>
  <si>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</si>
  <si>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</si>
  <si>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</si>
  <si>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</si>
  <si>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</si>
  <si>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</si>
  <si>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</si>
  <si>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</si>
  <si>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</si>
  <si>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</si>
  <si>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</si>
  <si>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</si>
  <si>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</si>
  <si>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</si>
  <si>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</si>
  <si>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</si>
  <si>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</si>
  <si>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</si>
  <si>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</si>
  <si>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</si>
  <si>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</si>
  <si>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</si>
  <si>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</si>
  <si>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</si>
  <si>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</si>
  <si>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</si>
  <si>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</si>
  <si>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</si>
  <si>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</si>
  <si>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</si>
  <si>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</si>
  <si>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</si>
  <si>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</si>
  <si>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</si>
  <si>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</si>
  <si>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</si>
  <si>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</si>
  <si>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</si>
  <si>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</si>
  <si>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</si>
  <si>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</si>
  <si>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</si>
  <si>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</si>
  <si>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</si>
  <si>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</si>
  <si>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</si>
  <si>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</si>
  <si>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</si>
  <si>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</si>
  <si>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</si>
  <si>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</si>
  <si>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</si>
  <si>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</si>
  <si>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</si>
  <si>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</si>
  <si>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АГП, 6 шт</t>
  </si>
  <si>
    <t>Пермский край, Кунгурский муниципальный округ</t>
  </si>
  <si>
    <t xml:space="preserve">МВ×А-0;т.у.-0; км ЛЭП-0; шт-6; </t>
  </si>
  <si>
    <t>Н</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</si>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</sst>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2940771.9509427072</c:v>
                </c:pt>
                <c:pt idx="3">
                  <c:v>5054298.3240885977</c:v>
                </c:pt>
                <c:pt idx="4">
                  <c:v>7338037.4851332735</c:v>
                </c:pt>
                <c:pt idx="5">
                  <c:v>9808944.5235334784</c:v>
                </c:pt>
                <c:pt idx="6">
                  <c:v>12485687.162101412</c:v>
                </c:pt>
                <c:pt idx="7">
                  <c:v>15388820.828137921</c:v>
                </c:pt>
                <c:pt idx="8">
                  <c:v>18540981.801094934</c:v>
                </c:pt>
                <c:pt idx="9">
                  <c:v>21967100.318649206</c:v>
                </c:pt>
                <c:pt idx="10">
                  <c:v>25694635.720294561</c:v>
                </c:pt>
                <c:pt idx="11">
                  <c:v>29753835.925564699</c:v>
                </c:pt>
                <c:pt idx="12">
                  <c:v>34178023.784981817</c:v>
                </c:pt>
                <c:pt idx="13">
                  <c:v>39003913.108219728</c:v>
                </c:pt>
                <c:pt idx="14">
                  <c:v>44271957.468464032</c:v>
                </c:pt>
                <c:pt idx="15">
                  <c:v>50026735.20752196</c:v>
                </c:pt>
                <c:pt idx="16">
                  <c:v>56317374.426172994</c:v>
                </c:pt>
              </c:numCache>
            </c:numRef>
          </c:val>
          <c:smooth val="0"/>
          <c:extLst>
            <c:ext xmlns:c16="http://schemas.microsoft.com/office/drawing/2014/chart" uri="{C3380CC4-5D6E-409C-BE32-E72D297353CC}">
              <c16:uniqueId val="{00000000-A69D-43D0-B148-FF677ABFA07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1737519.2000601767</c:v>
                </c:pt>
                <c:pt idx="3">
                  <c:v>1655201.169352252</c:v>
                </c:pt>
                <c:pt idx="4">
                  <c:v>1582745.7961619415</c:v>
                </c:pt>
                <c:pt idx="5">
                  <c:v>1515453.5610056303</c:v>
                </c:pt>
                <c:pt idx="6">
                  <c:v>1452828.6631961272</c:v>
                </c:pt>
                <c:pt idx="7">
                  <c:v>1394428.8874122307</c:v>
                </c:pt>
                <c:pt idx="8">
                  <c:v>1339859.5723565728</c:v>
                </c:pt>
                <c:pt idx="9">
                  <c:v>1288768.2678072532</c:v>
                </c:pt>
                <c:pt idx="10">
                  <c:v>1240840.0011041653</c:v>
                </c:pt>
                <c:pt idx="11">
                  <c:v>1195793.0831837591</c:v>
                </c:pt>
                <c:pt idx="12">
                  <c:v>1153375.3923056175</c:v>
                </c:pt>
                <c:pt idx="13">
                  <c:v>1113361.0807206228</c:v>
                </c:pt>
                <c:pt idx="14">
                  <c:v>1075547.6558198694</c:v>
                </c:pt>
                <c:pt idx="15">
                  <c:v>1039753.3928697411</c:v>
                </c:pt>
                <c:pt idx="16">
                  <c:v>1005815.0413649293</c:v>
                </c:pt>
              </c:numCache>
            </c:numRef>
          </c:val>
          <c:smooth val="0"/>
          <c:extLst>
            <c:ext xmlns:c16="http://schemas.microsoft.com/office/drawing/2014/chart" uri="{C3380CC4-5D6E-409C-BE32-E72D297353CC}">
              <c16:uniqueId val="{00000001-A69D-43D0-B148-FF677ABFA07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547</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АГП, 6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51.818600040600529</v>
      </c>
      <c r="D24" s="196">
        <v>21.36</v>
      </c>
      <c r="E24" s="196">
        <v>21.36</v>
      </c>
      <c r="F24" s="197">
        <v>21.36</v>
      </c>
      <c r="G24" s="196">
        <v>0</v>
      </c>
      <c r="H24" s="196">
        <v>0</v>
      </c>
      <c r="I24" s="196">
        <v>0</v>
      </c>
      <c r="J24" s="196">
        <v>21.36</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51.818600040600529</v>
      </c>
      <c r="AC24" s="196">
        <v>4</v>
      </c>
      <c r="AD24" s="196">
        <v>0</v>
      </c>
      <c r="AE24" s="198">
        <v>0</v>
      </c>
      <c r="AF24" s="199">
        <v>51.818600040600529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51.818600040600529</v>
      </c>
      <c r="D27" s="26">
        <v>21.36</v>
      </c>
      <c r="E27" s="26">
        <v>21.36</v>
      </c>
      <c r="F27" s="203">
        <v>21.36</v>
      </c>
      <c r="G27" s="26">
        <v>0</v>
      </c>
      <c r="H27" s="26">
        <v>0</v>
      </c>
      <c r="I27" s="26">
        <v>0</v>
      </c>
      <c r="J27" s="26">
        <v>21.36</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51.818600040600529</v>
      </c>
      <c r="AC27" s="26">
        <v>4</v>
      </c>
      <c r="AD27" s="26">
        <v>0</v>
      </c>
      <c r="AE27" s="204">
        <v>0</v>
      </c>
      <c r="AF27" s="205">
        <v>51.818600040600529</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60.982166700500443</v>
      </c>
      <c r="E30" s="200">
        <v>60.982166700500443</v>
      </c>
      <c r="F30" s="200">
        <v>60.982166700500443</v>
      </c>
      <c r="G30" s="200">
        <v>0</v>
      </c>
      <c r="H30" s="200">
        <v>0</v>
      </c>
      <c r="I30" s="200">
        <v>0</v>
      </c>
      <c r="J30" s="200">
        <v>17.8</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43.182166700500446</v>
      </c>
      <c r="AC30" s="200">
        <v>4</v>
      </c>
      <c r="AD30" s="200">
        <v>0</v>
      </c>
      <c r="AE30" s="209">
        <v>0</v>
      </c>
      <c r="AF30" s="199">
        <v>43.182166700500446</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60.982166700500443</v>
      </c>
      <c r="E33" s="26">
        <v>60.982166700500443</v>
      </c>
      <c r="F33" s="26">
        <v>60.982166700500443</v>
      </c>
      <c r="G33" s="200">
        <v>0</v>
      </c>
      <c r="H33" s="26">
        <v>0</v>
      </c>
      <c r="I33" s="26">
        <v>0</v>
      </c>
      <c r="J33" s="200">
        <v>17.8</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43.182166700500446</v>
      </c>
      <c r="AC33" s="26">
        <v>4</v>
      </c>
      <c r="AD33" s="200">
        <v>0</v>
      </c>
      <c r="AE33" s="204">
        <v>0</v>
      </c>
      <c r="AF33" s="199">
        <v>43.182166700500446</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4</v>
      </c>
      <c r="D44" s="215">
        <v>2</v>
      </c>
      <c r="E44" s="215">
        <v>2</v>
      </c>
      <c r="F44" s="215">
        <v>2</v>
      </c>
      <c r="G44" s="215">
        <v>0</v>
      </c>
      <c r="H44" s="215">
        <v>0</v>
      </c>
      <c r="I44" s="215">
        <v>0</v>
      </c>
      <c r="J44" s="215">
        <v>2</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4</v>
      </c>
      <c r="AC44" s="215">
        <v>4</v>
      </c>
      <c r="AD44" s="215">
        <v>0</v>
      </c>
      <c r="AE44" s="216">
        <v>0</v>
      </c>
      <c r="AF44" s="205">
        <v>9</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4</v>
      </c>
      <c r="D54" s="200">
        <v>2</v>
      </c>
      <c r="E54" s="200">
        <v>2</v>
      </c>
      <c r="F54" s="200">
        <v>2</v>
      </c>
      <c r="G54" s="200">
        <v>0</v>
      </c>
      <c r="H54" s="200">
        <v>0</v>
      </c>
      <c r="I54" s="200">
        <v>0</v>
      </c>
      <c r="J54" s="200">
        <v>2</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4</v>
      </c>
      <c r="AC54" s="200">
        <v>4</v>
      </c>
      <c r="AD54" s="200">
        <v>0</v>
      </c>
      <c r="AE54" s="200">
        <v>0</v>
      </c>
      <c r="AF54" s="200">
        <v>9</v>
      </c>
      <c r="AG54" s="200">
        <v>0</v>
      </c>
    </row>
    <row r="55" spans="1:33" s="7" customFormat="1" ht="35.25" customHeight="1" x14ac:dyDescent="0.25">
      <c r="A55" s="141" t="s">
        <v>21</v>
      </c>
      <c r="B55" s="208" t="s">
        <v>395</v>
      </c>
      <c r="C55" s="200">
        <v>0</v>
      </c>
      <c r="D55" s="200">
        <v>60.982166700500443</v>
      </c>
      <c r="E55" s="200">
        <v>60.982166700500443</v>
      </c>
      <c r="F55" s="200">
        <v>60.982166700500443</v>
      </c>
      <c r="G55" s="200">
        <v>0</v>
      </c>
      <c r="H55" s="200">
        <v>0</v>
      </c>
      <c r="I55" s="200">
        <v>0</v>
      </c>
      <c r="J55" s="200">
        <v>17.8</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43.182166700500446</v>
      </c>
      <c r="AC55" s="200">
        <v>4</v>
      </c>
      <c r="AD55" s="200">
        <v>0</v>
      </c>
      <c r="AE55" s="200">
        <v>0</v>
      </c>
      <c r="AF55" s="200">
        <v>43.182166700500446</v>
      </c>
      <c r="AG55" s="200">
        <v>0</v>
      </c>
    </row>
    <row r="56" spans="1:33" x14ac:dyDescent="0.25">
      <c r="A56" s="146" t="s">
        <v>396</v>
      </c>
      <c r="B56" s="202" t="s">
        <v>397</v>
      </c>
      <c r="C56" s="26">
        <v>0</v>
      </c>
      <c r="D56" s="26">
        <v>60.982166700500443</v>
      </c>
      <c r="E56" s="26">
        <v>60.982166700500443</v>
      </c>
      <c r="F56" s="26">
        <v>60.982166700500443</v>
      </c>
      <c r="G56" s="26">
        <v>0</v>
      </c>
      <c r="H56" s="26">
        <v>0</v>
      </c>
      <c r="I56" s="26">
        <v>0</v>
      </c>
      <c r="J56" s="26">
        <v>17.8</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43.182166700500446</v>
      </c>
      <c r="AC56" s="26">
        <v>4</v>
      </c>
      <c r="AD56" s="26">
        <v>0</v>
      </c>
      <c r="AE56" s="26">
        <v>0</v>
      </c>
      <c r="AF56" s="200">
        <v>43.182166700500446</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4</v>
      </c>
      <c r="D63" s="26">
        <v>2</v>
      </c>
      <c r="E63" s="26">
        <v>2</v>
      </c>
      <c r="F63" s="26">
        <v>2</v>
      </c>
      <c r="G63" s="26">
        <v>0</v>
      </c>
      <c r="H63" s="26">
        <v>0</v>
      </c>
      <c r="I63" s="26">
        <v>0</v>
      </c>
      <c r="J63" s="26">
        <v>2</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4</v>
      </c>
      <c r="AC63" s="26">
        <v>4</v>
      </c>
      <c r="AD63" s="26">
        <v>0</v>
      </c>
      <c r="AE63" s="26">
        <v>0</v>
      </c>
      <c r="AF63" s="200">
        <v>9</v>
      </c>
      <c r="AG63" s="200">
        <v>0</v>
      </c>
    </row>
    <row r="64" spans="1:33" s="7" customFormat="1" ht="36.75" customHeight="1" x14ac:dyDescent="0.25">
      <c r="A64" s="141" t="s">
        <v>23</v>
      </c>
      <c r="B64" s="220" t="s">
        <v>409</v>
      </c>
      <c r="C64" s="221">
        <v>0</v>
      </c>
      <c r="D64" s="221">
        <v>60.982166700500443</v>
      </c>
      <c r="E64" s="221">
        <v>60.982166700500443</v>
      </c>
      <c r="F64" s="221">
        <v>60.982166700500443</v>
      </c>
      <c r="G64" s="221">
        <v>0</v>
      </c>
      <c r="H64" s="221">
        <v>0</v>
      </c>
      <c r="I64" s="221">
        <v>0</v>
      </c>
      <c r="J64" s="221">
        <v>17.8</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43.182166700500446</v>
      </c>
      <c r="AC64" s="221">
        <v>4</v>
      </c>
      <c r="AD64" s="221">
        <v>0</v>
      </c>
      <c r="AE64" s="221">
        <v>0</v>
      </c>
      <c r="AF64" s="200">
        <v>43.182166700500446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АГП, 6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0</v>
      </c>
      <c r="M26" s="157" t="s">
        <v>83</v>
      </c>
      <c r="N26" s="157">
        <v>6</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O_К6_29</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АГП, 6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468</v>
      </c>
      <c r="B21" s="168" t="str">
        <f>'1. паспорт местоположение'!$A$15</f>
        <v>Приобретение АГП, 6 шт</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79.399468716463204</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АГП, 6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АГП, 6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АГП, 6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O_К6_29</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АГП, 6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АГП, 6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АГП, 6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O_К6_29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АГП, 6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66166223.930386007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20768666.019595601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1890463.5408681717</v>
      </c>
      <c r="E65" s="109">
        <f t="shared" si="10"/>
        <v>1890463.5408681717</v>
      </c>
      <c r="F65" s="109">
        <f t="shared" si="10"/>
        <v>1890463.5408681717</v>
      </c>
      <c r="G65" s="109">
        <f t="shared" si="10"/>
        <v>1890463.5408681717</v>
      </c>
      <c r="H65" s="109">
        <f t="shared" si="10"/>
        <v>1890463.5408681717</v>
      </c>
      <c r="I65" s="109">
        <f t="shared" si="10"/>
        <v>1890463.5408681717</v>
      </c>
      <c r="J65" s="109">
        <f t="shared" si="10"/>
        <v>1890463.5408681717</v>
      </c>
      <c r="K65" s="109">
        <f t="shared" si="10"/>
        <v>1890463.5408681717</v>
      </c>
      <c r="L65" s="109">
        <f t="shared" si="10"/>
        <v>1890463.5408681717</v>
      </c>
      <c r="M65" s="109">
        <f t="shared" si="10"/>
        <v>1890463.5408681717</v>
      </c>
      <c r="N65" s="109">
        <f t="shared" si="10"/>
        <v>1890463.5408681717</v>
      </c>
      <c r="O65" s="109">
        <f t="shared" si="10"/>
        <v>1890463.5408681717</v>
      </c>
      <c r="P65" s="109">
        <f t="shared" si="10"/>
        <v>1890463.5408681717</v>
      </c>
      <c r="Q65" s="109">
        <f t="shared" si="10"/>
        <v>1890463.5408681717</v>
      </c>
      <c r="R65" s="109">
        <f t="shared" si="10"/>
        <v>1890463.5408681717</v>
      </c>
      <c r="S65" s="109">
        <f t="shared" si="10"/>
        <v>1890463.5408681717</v>
      </c>
      <c r="T65" s="109">
        <f t="shared" si="10"/>
        <v>1890463.5408681717</v>
      </c>
      <c r="U65" s="109">
        <f t="shared" si="10"/>
        <v>1890463.5408681717</v>
      </c>
      <c r="V65" s="109">
        <f t="shared" si="10"/>
        <v>1890463.5408681717</v>
      </c>
      <c r="W65" s="109">
        <f t="shared" si="10"/>
        <v>1890463.5408681717</v>
      </c>
    </row>
    <row r="66" spans="1:23" ht="11.25" customHeight="1" x14ac:dyDescent="0.25">
      <c r="A66" s="74" t="s">
        <v>237</v>
      </c>
      <c r="B66" s="109">
        <f>IF(AND(B45&gt;$B$92,B45&lt;=$B$92+$B$27),B65,0)</f>
        <v>0</v>
      </c>
      <c r="C66" s="109">
        <f t="shared" ref="C66:W66" si="11">IF(AND(C45&gt;$B$92,C45&lt;=$B$92+$B$27),C65+B66,0)</f>
        <v>0</v>
      </c>
      <c r="D66" s="109">
        <f t="shared" si="11"/>
        <v>1890463.5408681717</v>
      </c>
      <c r="E66" s="109">
        <f t="shared" si="11"/>
        <v>3780927.0817363434</v>
      </c>
      <c r="F66" s="109">
        <f t="shared" si="11"/>
        <v>5671390.6226045154</v>
      </c>
      <c r="G66" s="109">
        <f t="shared" si="11"/>
        <v>7561854.1634726869</v>
      </c>
      <c r="H66" s="109">
        <f t="shared" si="11"/>
        <v>9452317.7043408584</v>
      </c>
      <c r="I66" s="109">
        <f t="shared" si="11"/>
        <v>11342781.245209031</v>
      </c>
      <c r="J66" s="109">
        <f t="shared" si="11"/>
        <v>13233244.786077203</v>
      </c>
      <c r="K66" s="109">
        <f t="shared" si="11"/>
        <v>15123708.326945376</v>
      </c>
      <c r="L66" s="109">
        <f t="shared" si="11"/>
        <v>17014171.867813546</v>
      </c>
      <c r="M66" s="109">
        <f t="shared" si="11"/>
        <v>18904635.408681717</v>
      </c>
      <c r="N66" s="109">
        <f t="shared" si="11"/>
        <v>20795098.949549887</v>
      </c>
      <c r="O66" s="109">
        <f t="shared" si="11"/>
        <v>22685562.490418058</v>
      </c>
      <c r="P66" s="109">
        <f t="shared" si="11"/>
        <v>24576026.031286228</v>
      </c>
      <c r="Q66" s="109">
        <f t="shared" si="11"/>
        <v>26466489.572154399</v>
      </c>
      <c r="R66" s="109">
        <f t="shared" si="11"/>
        <v>28356953.11302257</v>
      </c>
      <c r="S66" s="109">
        <f t="shared" si="11"/>
        <v>30247416.65389074</v>
      </c>
      <c r="T66" s="109">
        <f t="shared" si="11"/>
        <v>32137880.194758911</v>
      </c>
      <c r="U66" s="109">
        <f t="shared" si="11"/>
        <v>34028343.735627085</v>
      </c>
      <c r="V66" s="109">
        <f t="shared" si="11"/>
        <v>35918807.276495256</v>
      </c>
      <c r="W66" s="109">
        <f t="shared" si="11"/>
        <v>37809270.817363426</v>
      </c>
    </row>
    <row r="67" spans="1:23" ht="25.5" customHeight="1" x14ac:dyDescent="0.25">
      <c r="A67" s="110" t="s">
        <v>238</v>
      </c>
      <c r="B67" s="106">
        <f t="shared" ref="B67:W67" si="12">B64-B65</f>
        <v>0</v>
      </c>
      <c r="C67" s="106">
        <f t="shared" si="12"/>
        <v>1867174.4212495829</v>
      </c>
      <c r="D67" s="106">
        <f>D64-D65</f>
        <v>107567.08359451825</v>
      </c>
      <c r="E67" s="106">
        <f t="shared" si="12"/>
        <v>303293.01796379755</v>
      </c>
      <c r="F67" s="106">
        <f t="shared" si="12"/>
        <v>518493.29576645209</v>
      </c>
      <c r="G67" s="106">
        <f t="shared" si="12"/>
        <v>755133.08087397064</v>
      </c>
      <c r="H67" s="106">
        <f t="shared" si="12"/>
        <v>1015378.2546696535</v>
      </c>
      <c r="I67" s="106">
        <f t="shared" si="12"/>
        <v>1301616.1262253772</v>
      </c>
      <c r="J67" s="106">
        <f t="shared" si="12"/>
        <v>1616478.2973181356</v>
      </c>
      <c r="K67" s="106">
        <f t="shared" si="12"/>
        <v>1962865.9080152533</v>
      </c>
      <c r="L67" s="106">
        <f t="shared" si="12"/>
        <v>2343977.5123314997</v>
      </c>
      <c r="M67" s="106">
        <f t="shared" si="12"/>
        <v>2763339.859750296</v>
      </c>
      <c r="N67" s="106">
        <f t="shared" si="12"/>
        <v>3224841.8874718677</v>
      </c>
      <c r="O67" s="106">
        <f t="shared" si="12"/>
        <v>3732772.2603984969</v>
      </c>
      <c r="P67" s="106">
        <f t="shared" si="12"/>
        <v>4291860.8314181101</v>
      </c>
      <c r="Q67" s="106">
        <f t="shared" si="12"/>
        <v>4907324.4338633372</v>
      </c>
      <c r="R67" s="106">
        <f t="shared" si="12"/>
        <v>5584917.4615041735</v>
      </c>
      <c r="S67" s="106">
        <f t="shared" si="12"/>
        <v>6330987.739520886</v>
      </c>
      <c r="T67" s="106">
        <f t="shared" si="12"/>
        <v>7152538.2430894515</v>
      </c>
      <c r="U67" s="106">
        <f t="shared" si="12"/>
        <v>8057295.279036683</v>
      </c>
      <c r="V67" s="106">
        <f t="shared" si="12"/>
        <v>9053783.8110854309</v>
      </c>
      <c r="W67" s="106">
        <f t="shared" si="12"/>
        <v>10151410.681175983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107567.08359451825</v>
      </c>
      <c r="E69" s="105">
        <f>E67+E68</f>
        <v>303293.01796379755</v>
      </c>
      <c r="F69" s="105">
        <f t="shared" ref="F69:W69" si="14">F67-F68</f>
        <v>518493.29576645209</v>
      </c>
      <c r="G69" s="105">
        <f t="shared" si="14"/>
        <v>755133.08087397064</v>
      </c>
      <c r="H69" s="105">
        <f t="shared" si="14"/>
        <v>1015378.2546696535</v>
      </c>
      <c r="I69" s="105">
        <f t="shared" si="14"/>
        <v>1301616.1262253772</v>
      </c>
      <c r="J69" s="105">
        <f t="shared" si="14"/>
        <v>1616478.2973181356</v>
      </c>
      <c r="K69" s="105">
        <f t="shared" si="14"/>
        <v>1962865.9080152533</v>
      </c>
      <c r="L69" s="105">
        <f t="shared" si="14"/>
        <v>2343977.5123314997</v>
      </c>
      <c r="M69" s="105">
        <f t="shared" si="14"/>
        <v>2763339.859750296</v>
      </c>
      <c r="N69" s="105">
        <f t="shared" si="14"/>
        <v>3224841.8874718677</v>
      </c>
      <c r="O69" s="105">
        <f t="shared" si="14"/>
        <v>3732772.2603984969</v>
      </c>
      <c r="P69" s="105">
        <f t="shared" si="14"/>
        <v>4291860.8314181101</v>
      </c>
      <c r="Q69" s="105">
        <f t="shared" si="14"/>
        <v>4907324.4338633372</v>
      </c>
      <c r="R69" s="105">
        <f t="shared" si="14"/>
        <v>5584917.4615041735</v>
      </c>
      <c r="S69" s="105">
        <f t="shared" si="14"/>
        <v>6330987.739520886</v>
      </c>
      <c r="T69" s="105">
        <f t="shared" si="14"/>
        <v>7152538.2430894515</v>
      </c>
      <c r="U69" s="105">
        <f t="shared" si="14"/>
        <v>8057295.279036683</v>
      </c>
      <c r="V69" s="105">
        <f t="shared" si="14"/>
        <v>9053783.8110854309</v>
      </c>
      <c r="W69" s="105">
        <f t="shared" si="14"/>
        <v>10151410.681175983</v>
      </c>
    </row>
    <row r="70" spans="1:23" ht="12" customHeight="1" x14ac:dyDescent="0.25">
      <c r="A70" s="74" t="s">
        <v>208</v>
      </c>
      <c r="B70" s="102">
        <f t="shared" ref="B70:W70" si="15">-IF(B69&gt;0, B69*$B$35, 0)</f>
        <v>0</v>
      </c>
      <c r="C70" s="102">
        <f t="shared" si="15"/>
        <v>-373434.88424991659</v>
      </c>
      <c r="D70" s="102">
        <f t="shared" si="15"/>
        <v>-21513.416718903653</v>
      </c>
      <c r="E70" s="102">
        <f t="shared" si="15"/>
        <v>-60658.603592759515</v>
      </c>
      <c r="F70" s="102">
        <f t="shared" si="15"/>
        <v>-103698.65915329043</v>
      </c>
      <c r="G70" s="102">
        <f t="shared" si="15"/>
        <v>-151026.61617479412</v>
      </c>
      <c r="H70" s="102">
        <f t="shared" si="15"/>
        <v>-203075.65093393071</v>
      </c>
      <c r="I70" s="102">
        <f t="shared" si="15"/>
        <v>-260323.22524507545</v>
      </c>
      <c r="J70" s="102">
        <f t="shared" si="15"/>
        <v>-323295.65946362715</v>
      </c>
      <c r="K70" s="102">
        <f t="shared" si="15"/>
        <v>-392573.18160305067</v>
      </c>
      <c r="L70" s="102">
        <f t="shared" si="15"/>
        <v>-468795.50246629998</v>
      </c>
      <c r="M70" s="102">
        <f t="shared" si="15"/>
        <v>-552667.97195005917</v>
      </c>
      <c r="N70" s="102">
        <f t="shared" si="15"/>
        <v>-644968.37749437359</v>
      </c>
      <c r="O70" s="102">
        <f t="shared" si="15"/>
        <v>-746554.45207969937</v>
      </c>
      <c r="P70" s="102">
        <f t="shared" si="15"/>
        <v>-858372.16628362203</v>
      </c>
      <c r="Q70" s="102">
        <f t="shared" si="15"/>
        <v>-981464.88677266752</v>
      </c>
      <c r="R70" s="102">
        <f t="shared" si="15"/>
        <v>-1116983.4923008347</v>
      </c>
      <c r="S70" s="102">
        <f t="shared" si="15"/>
        <v>-1266197.5479041773</v>
      </c>
      <c r="T70" s="102">
        <f t="shared" si="15"/>
        <v>-1430507.6486178904</v>
      </c>
      <c r="U70" s="102">
        <f t="shared" si="15"/>
        <v>-1611459.0558073367</v>
      </c>
      <c r="V70" s="102">
        <f t="shared" si="15"/>
        <v>-1810756.7622170863</v>
      </c>
      <c r="W70" s="102">
        <f t="shared" si="15"/>
        <v>-2030282.1362351966</v>
      </c>
    </row>
    <row r="71" spans="1:23" ht="12.75" customHeight="1" thickBot="1" x14ac:dyDescent="0.3">
      <c r="A71" s="111" t="s">
        <v>241</v>
      </c>
      <c r="B71" s="112">
        <f t="shared" ref="B71:W71" si="16">B69+B70</f>
        <v>0</v>
      </c>
      <c r="C71" s="112">
        <f>C69+C70</f>
        <v>1493739.5369996664</v>
      </c>
      <c r="D71" s="112">
        <f t="shared" si="16"/>
        <v>86053.666875614595</v>
      </c>
      <c r="E71" s="112">
        <f t="shared" si="16"/>
        <v>242634.41437103803</v>
      </c>
      <c r="F71" s="112">
        <f t="shared" si="16"/>
        <v>414794.63661316165</v>
      </c>
      <c r="G71" s="112">
        <f t="shared" si="16"/>
        <v>604106.46469917649</v>
      </c>
      <c r="H71" s="112">
        <f t="shared" si="16"/>
        <v>812302.60373572283</v>
      </c>
      <c r="I71" s="112">
        <f t="shared" si="16"/>
        <v>1041292.9009803018</v>
      </c>
      <c r="J71" s="112">
        <f t="shared" si="16"/>
        <v>1293182.6378545086</v>
      </c>
      <c r="K71" s="112">
        <f t="shared" si="16"/>
        <v>1570292.7264122027</v>
      </c>
      <c r="L71" s="112">
        <f t="shared" si="16"/>
        <v>1875182.0098651997</v>
      </c>
      <c r="M71" s="112">
        <f t="shared" si="16"/>
        <v>2210671.8878002367</v>
      </c>
      <c r="N71" s="112">
        <f t="shared" si="16"/>
        <v>2579873.5099774944</v>
      </c>
      <c r="O71" s="112">
        <f t="shared" si="16"/>
        <v>2986217.8083187975</v>
      </c>
      <c r="P71" s="112">
        <f t="shared" si="16"/>
        <v>3433488.6651344881</v>
      </c>
      <c r="Q71" s="112">
        <f t="shared" si="16"/>
        <v>3925859.5470906696</v>
      </c>
      <c r="R71" s="112">
        <f t="shared" si="16"/>
        <v>4467933.969203339</v>
      </c>
      <c r="S71" s="112">
        <f t="shared" si="16"/>
        <v>5064790.1916167084</v>
      </c>
      <c r="T71" s="112">
        <f t="shared" si="16"/>
        <v>5722030.5944715608</v>
      </c>
      <c r="U71" s="112">
        <f t="shared" si="16"/>
        <v>6445836.2232293468</v>
      </c>
      <c r="V71" s="112">
        <f t="shared" si="16"/>
        <v>7243027.0488683451</v>
      </c>
      <c r="W71" s="112">
        <f t="shared" si="16"/>
        <v>8121128.5449407864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107567.08359451825</v>
      </c>
      <c r="E74" s="106">
        <f t="shared" si="18"/>
        <v>303293.01796379755</v>
      </c>
      <c r="F74" s="106">
        <f t="shared" si="18"/>
        <v>518493.29576645209</v>
      </c>
      <c r="G74" s="106">
        <f t="shared" si="18"/>
        <v>755133.08087397064</v>
      </c>
      <c r="H74" s="106">
        <f t="shared" si="18"/>
        <v>1015378.2546696535</v>
      </c>
      <c r="I74" s="106">
        <f t="shared" si="18"/>
        <v>1301616.1262253772</v>
      </c>
      <c r="J74" s="106">
        <f t="shared" si="18"/>
        <v>1616478.2973181356</v>
      </c>
      <c r="K74" s="106">
        <f t="shared" si="18"/>
        <v>1962865.9080152533</v>
      </c>
      <c r="L74" s="106">
        <f t="shared" si="18"/>
        <v>2343977.5123314997</v>
      </c>
      <c r="M74" s="106">
        <f t="shared" si="18"/>
        <v>2763339.859750296</v>
      </c>
      <c r="N74" s="106">
        <f t="shared" si="18"/>
        <v>3224841.8874718677</v>
      </c>
      <c r="O74" s="106">
        <f t="shared" si="18"/>
        <v>3732772.2603984969</v>
      </c>
      <c r="P74" s="106">
        <f t="shared" si="18"/>
        <v>4291860.8314181101</v>
      </c>
      <c r="Q74" s="106">
        <f t="shared" si="18"/>
        <v>4907324.4338633372</v>
      </c>
      <c r="R74" s="106">
        <f t="shared" si="18"/>
        <v>5584917.4615041735</v>
      </c>
      <c r="S74" s="106">
        <f t="shared" si="18"/>
        <v>6330987.739520886</v>
      </c>
      <c r="T74" s="106">
        <f t="shared" si="18"/>
        <v>7152538.2430894515</v>
      </c>
      <c r="U74" s="106">
        <f t="shared" si="18"/>
        <v>8057295.279036683</v>
      </c>
      <c r="V74" s="106">
        <f t="shared" si="18"/>
        <v>9053783.8110854309</v>
      </c>
      <c r="W74" s="106">
        <f t="shared" si="18"/>
        <v>10151410.681175983</v>
      </c>
    </row>
    <row r="75" spans="1:23" ht="12" customHeight="1" x14ac:dyDescent="0.25">
      <c r="A75" s="74" t="s">
        <v>236</v>
      </c>
      <c r="B75" s="102">
        <f t="shared" ref="B75:W75" si="19">B65</f>
        <v>0</v>
      </c>
      <c r="C75" s="102">
        <f t="shared" si="19"/>
        <v>0</v>
      </c>
      <c r="D75" s="102">
        <f t="shared" si="19"/>
        <v>1890463.5408681717</v>
      </c>
      <c r="E75" s="102">
        <f t="shared" si="19"/>
        <v>1890463.5408681717</v>
      </c>
      <c r="F75" s="102">
        <f t="shared" si="19"/>
        <v>1890463.5408681717</v>
      </c>
      <c r="G75" s="102">
        <f t="shared" si="19"/>
        <v>1890463.5408681717</v>
      </c>
      <c r="H75" s="102">
        <f t="shared" si="19"/>
        <v>1890463.5408681717</v>
      </c>
      <c r="I75" s="102">
        <f t="shared" si="19"/>
        <v>1890463.5408681717</v>
      </c>
      <c r="J75" s="102">
        <f t="shared" si="19"/>
        <v>1890463.5408681717</v>
      </c>
      <c r="K75" s="102">
        <f t="shared" si="19"/>
        <v>1890463.5408681717</v>
      </c>
      <c r="L75" s="102">
        <f t="shared" si="19"/>
        <v>1890463.5408681717</v>
      </c>
      <c r="M75" s="102">
        <f t="shared" si="19"/>
        <v>1890463.5408681717</v>
      </c>
      <c r="N75" s="102">
        <f t="shared" si="19"/>
        <v>1890463.5408681717</v>
      </c>
      <c r="O75" s="102">
        <f t="shared" si="19"/>
        <v>1890463.5408681717</v>
      </c>
      <c r="P75" s="102">
        <f t="shared" si="19"/>
        <v>1890463.5408681717</v>
      </c>
      <c r="Q75" s="102">
        <f t="shared" si="19"/>
        <v>1890463.5408681717</v>
      </c>
      <c r="R75" s="102">
        <f t="shared" si="19"/>
        <v>1890463.5408681717</v>
      </c>
      <c r="S75" s="102">
        <f t="shared" si="19"/>
        <v>1890463.5408681717</v>
      </c>
      <c r="T75" s="102">
        <f t="shared" si="19"/>
        <v>1890463.5408681717</v>
      </c>
      <c r="U75" s="102">
        <f t="shared" si="19"/>
        <v>1890463.5408681717</v>
      </c>
      <c r="V75" s="102">
        <f t="shared" si="19"/>
        <v>1890463.5408681717</v>
      </c>
      <c r="W75" s="102">
        <f t="shared" si="19"/>
        <v>1890463.5408681717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-21513.416718903638</v>
      </c>
      <c r="E77" s="109">
        <f>IF(SUM($B$70:E70)+SUM($B$77:D77)&gt;0,0,SUM($B$70:E70)-SUM($B$77:D77))</f>
        <v>-60658.603592759522</v>
      </c>
      <c r="F77" s="109">
        <f>IF(SUM($B$70:F70)+SUM($B$77:E77)&gt;0,0,SUM($B$70:F70)-SUM($B$77:E77))</f>
        <v>-103698.65915329038</v>
      </c>
      <c r="G77" s="109">
        <f>IF(SUM($B$70:G70)+SUM($B$77:F77)&gt;0,0,SUM($B$70:G70)-SUM($B$77:F77))</f>
        <v>-151026.61617479415</v>
      </c>
      <c r="H77" s="109">
        <f>IF(SUM($B$70:H70)+SUM($B$77:G77)&gt;0,0,SUM($B$70:H70)-SUM($B$77:G77))</f>
        <v>-203075.65093393065</v>
      </c>
      <c r="I77" s="109">
        <f>IF(SUM($B$70:I70)+SUM($B$77:H77)&gt;0,0,SUM($B$70:I70)-SUM($B$77:H77))</f>
        <v>-260323.22524507553</v>
      </c>
      <c r="J77" s="109">
        <f>IF(SUM($B$70:J70)+SUM($B$77:I77)&gt;0,0,SUM($B$70:J70)-SUM($B$77:I77))</f>
        <v>-323295.65946362726</v>
      </c>
      <c r="K77" s="109">
        <f>IF(SUM($B$70:K70)+SUM($B$77:J77)&gt;0,0,SUM($B$70:K70)-SUM($B$77:J77))</f>
        <v>-392573.18160305079</v>
      </c>
      <c r="L77" s="109">
        <f>IF(SUM($B$70:L70)+SUM($B$77:K77)&gt;0,0,SUM($B$70:L70)-SUM($B$77:K77))</f>
        <v>-468795.50246630004</v>
      </c>
      <c r="M77" s="109">
        <f>IF(SUM($B$70:M70)+SUM($B$77:L77)&gt;0,0,SUM($B$70:M70)-SUM($B$77:L77))</f>
        <v>-552667.97195005929</v>
      </c>
      <c r="N77" s="109">
        <f>IF(SUM($B$70:N70)+SUM($B$77:M77)&gt;0,0,SUM($B$70:N70)-SUM($B$77:M77))</f>
        <v>-644968.37749437382</v>
      </c>
      <c r="O77" s="109">
        <f>IF(SUM($B$70:O70)+SUM($B$77:N77)&gt;0,0,SUM($B$70:O70)-SUM($B$77:N77))</f>
        <v>-746554.45207969937</v>
      </c>
      <c r="P77" s="109">
        <f>IF(SUM($B$70:P70)+SUM($B$77:O77)&gt;0,0,SUM($B$70:P70)-SUM($B$77:O77))</f>
        <v>-858372.16628362238</v>
      </c>
      <c r="Q77" s="109">
        <f>IF(SUM($B$70:Q70)+SUM($B$77:P77)&gt;0,0,SUM($B$70:Q70)-SUM($B$77:P77))</f>
        <v>-981464.88677266706</v>
      </c>
      <c r="R77" s="109">
        <f>IF(SUM($B$70:R70)+SUM($B$77:Q77)&gt;0,0,SUM($B$70:R70)-SUM($B$77:Q77))</f>
        <v>-1116983.4923008345</v>
      </c>
      <c r="S77" s="109">
        <f>IF(SUM($B$70:S70)+SUM($B$77:R77)&gt;0,0,SUM($B$70:S70)-SUM($B$77:R77))</f>
        <v>-1266197.5479041766</v>
      </c>
      <c r="T77" s="109">
        <f>IF(SUM($B$70:T70)+SUM($B$77:S77)&gt;0,0,SUM($B$70:T70)-SUM($B$77:S77))</f>
        <v>-1430507.6486178897</v>
      </c>
      <c r="U77" s="109">
        <f>IF(SUM($B$70:U70)+SUM($B$77:T77)&gt;0,0,SUM($B$70:U70)-SUM($B$77:T77))</f>
        <v>-1611459.0558073372</v>
      </c>
      <c r="V77" s="109">
        <f>IF(SUM($B$70:V70)+SUM($B$77:U77)&gt;0,0,SUM($B$70:V70)-SUM($B$77:U77))</f>
        <v>-1810756.7622170858</v>
      </c>
      <c r="W77" s="109">
        <f>IF(SUM($B$70:W70)+SUM($B$77:V77)&gt;0,0,SUM($B$70:W70)-SUM($B$77:V77))</f>
        <v>-2030282.1362351961</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1963396.6960679996</v>
      </c>
      <c r="E82" s="106">
        <f t="shared" si="24"/>
        <v>2113526.37314589</v>
      </c>
      <c r="F82" s="106">
        <f t="shared" si="24"/>
        <v>2283739.1610446759</v>
      </c>
      <c r="G82" s="106">
        <f t="shared" si="24"/>
        <v>2470907.0384002044</v>
      </c>
      <c r="H82" s="106">
        <f t="shared" si="24"/>
        <v>2676742.6385679343</v>
      </c>
      <c r="I82" s="106">
        <f t="shared" si="24"/>
        <v>2903133.6660365094</v>
      </c>
      <c r="J82" s="106">
        <f t="shared" si="24"/>
        <v>3152160.9729570122</v>
      </c>
      <c r="K82" s="106">
        <f t="shared" si="24"/>
        <v>3426118.5175542706</v>
      </c>
      <c r="L82" s="106">
        <f t="shared" si="24"/>
        <v>3727535.4016453545</v>
      </c>
      <c r="M82" s="106">
        <f t="shared" si="24"/>
        <v>4059200.2052701367</v>
      </c>
      <c r="N82" s="106">
        <f t="shared" si="24"/>
        <v>4424187.8594171163</v>
      </c>
      <c r="O82" s="106">
        <f t="shared" si="24"/>
        <v>4825889.3232379137</v>
      </c>
      <c r="P82" s="106">
        <f t="shared" si="24"/>
        <v>5268044.3602443058</v>
      </c>
      <c r="Q82" s="106">
        <f t="shared" si="24"/>
        <v>5754777.7390579265</v>
      </c>
      <c r="R82" s="106">
        <f t="shared" si="24"/>
        <v>6290639.2186510349</v>
      </c>
      <c r="S82" s="106">
        <f t="shared" si="24"/>
        <v>6880647.7160268174</v>
      </c>
      <c r="T82" s="106">
        <f t="shared" si="24"/>
        <v>7530340.0963264843</v>
      </c>
      <c r="U82" s="106">
        <f t="shared" si="24"/>
        <v>8245825.0718464023</v>
      </c>
      <c r="V82" s="106">
        <f t="shared" si="24"/>
        <v>9033842.7478752509</v>
      </c>
      <c r="W82" s="106">
        <f t="shared" si="24"/>
        <v>9901830.4101435114</v>
      </c>
    </row>
    <row r="83" spans="1:23" ht="12" customHeight="1" x14ac:dyDescent="0.25">
      <c r="A83" s="94" t="s">
        <v>248</v>
      </c>
      <c r="B83" s="106">
        <f>SUM($B$82:B82)</f>
        <v>0</v>
      </c>
      <c r="C83" s="106">
        <f>SUM(B82:C82)</f>
        <v>977375.2548747079</v>
      </c>
      <c r="D83" s="106">
        <f>SUM(B82:D82)</f>
        <v>2940771.9509427072</v>
      </c>
      <c r="E83" s="106">
        <f>SUM($B$82:E82)</f>
        <v>5054298.3240885977</v>
      </c>
      <c r="F83" s="106">
        <f>SUM($B$82:F82)</f>
        <v>7338037.4851332735</v>
      </c>
      <c r="G83" s="106">
        <f>SUM($B$82:G82)</f>
        <v>9808944.5235334784</v>
      </c>
      <c r="H83" s="106">
        <f>SUM($B$82:H82)</f>
        <v>12485687.162101412</v>
      </c>
      <c r="I83" s="106">
        <f>SUM($B$82:I82)</f>
        <v>15388820.828137921</v>
      </c>
      <c r="J83" s="106">
        <f>SUM($B$82:J82)</f>
        <v>18540981.801094934</v>
      </c>
      <c r="K83" s="106">
        <f>SUM($B$82:K82)</f>
        <v>21967100.318649206</v>
      </c>
      <c r="L83" s="106">
        <f>SUM($B$82:L82)</f>
        <v>25694635.720294561</v>
      </c>
      <c r="M83" s="106">
        <f>SUM($B$82:M82)</f>
        <v>29753835.925564699</v>
      </c>
      <c r="N83" s="106">
        <f>SUM($B$82:N82)</f>
        <v>34178023.784981817</v>
      </c>
      <c r="O83" s="106">
        <f>SUM($B$82:O82)</f>
        <v>39003913.108219728</v>
      </c>
      <c r="P83" s="106">
        <f>SUM($B$82:P82)</f>
        <v>44271957.468464032</v>
      </c>
      <c r="Q83" s="106">
        <f>SUM($B$82:Q82)</f>
        <v>50026735.20752196</v>
      </c>
      <c r="R83" s="106">
        <f>SUM($B$82:R82)</f>
        <v>56317374.426172994</v>
      </c>
      <c r="S83" s="106">
        <f>SUM($B$82:S82)</f>
        <v>63198022.142199814</v>
      </c>
      <c r="T83" s="106">
        <f>SUM($B$82:T82)</f>
        <v>70728362.2385263</v>
      </c>
      <c r="U83" s="106">
        <f>SUM($B$82:U82)</f>
        <v>78974187.310372695</v>
      </c>
      <c r="V83" s="106">
        <f>SUM($B$82:V82)</f>
        <v>88008030.058247954</v>
      </c>
      <c r="W83" s="106">
        <f>SUM($B$82:W82)</f>
        <v>97909860.468391463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1737519.2000601767</v>
      </c>
      <c r="E85" s="106">
        <f t="shared" si="26"/>
        <v>1655201.169352252</v>
      </c>
      <c r="F85" s="106">
        <f t="shared" si="26"/>
        <v>1582745.7961619415</v>
      </c>
      <c r="G85" s="106">
        <f t="shared" si="26"/>
        <v>1515453.5610056303</v>
      </c>
      <c r="H85" s="106">
        <f t="shared" si="26"/>
        <v>1452828.6631961272</v>
      </c>
      <c r="I85" s="106">
        <f t="shared" si="26"/>
        <v>1394428.8874122307</v>
      </c>
      <c r="J85" s="106">
        <f t="shared" si="26"/>
        <v>1339859.5723565728</v>
      </c>
      <c r="K85" s="106">
        <f t="shared" si="26"/>
        <v>1288768.2678072532</v>
      </c>
      <c r="L85" s="106">
        <f t="shared" si="26"/>
        <v>1240840.0011041653</v>
      </c>
      <c r="M85" s="106">
        <f t="shared" si="26"/>
        <v>1195793.0831837591</v>
      </c>
      <c r="N85" s="106">
        <f t="shared" si="26"/>
        <v>1153375.3923056175</v>
      </c>
      <c r="O85" s="106">
        <f t="shared" si="26"/>
        <v>1113361.0807206228</v>
      </c>
      <c r="P85" s="106">
        <f t="shared" si="26"/>
        <v>1075547.6558198694</v>
      </c>
      <c r="Q85" s="106">
        <f t="shared" si="26"/>
        <v>1039753.3928697411</v>
      </c>
      <c r="R85" s="106">
        <f t="shared" si="26"/>
        <v>1005815.0413649293</v>
      </c>
      <c r="S85" s="106">
        <f t="shared" si="26"/>
        <v>973585.79139120516</v>
      </c>
      <c r="T85" s="106">
        <f t="shared" si="26"/>
        <v>942933.47024854971</v>
      </c>
      <c r="U85" s="106">
        <f t="shared" si="26"/>
        <v>913738.94300053141</v>
      </c>
      <c r="V85" s="106">
        <f t="shared" si="26"/>
        <v>885894.69363849086</v>
      </c>
      <c r="W85" s="106">
        <f t="shared" si="26"/>
        <v>859303.56622439902</v>
      </c>
    </row>
    <row r="86" spans="1:23" ht="21.75" customHeight="1" x14ac:dyDescent="0.25">
      <c r="A86" s="110" t="s">
        <v>251</v>
      </c>
      <c r="B86" s="106">
        <f>SUM(B85)</f>
        <v>0</v>
      </c>
      <c r="C86" s="106">
        <f t="shared" ref="C86:W86" si="27">C85+B86</f>
        <v>977375.2548747079</v>
      </c>
      <c r="D86" s="106">
        <f t="shared" si="27"/>
        <v>2714894.4549348848</v>
      </c>
      <c r="E86" s="106">
        <f t="shared" si="27"/>
        <v>4370095.6242871368</v>
      </c>
      <c r="F86" s="106">
        <f t="shared" si="27"/>
        <v>5952841.4204490781</v>
      </c>
      <c r="G86" s="106">
        <f t="shared" si="27"/>
        <v>7468294.9814547086</v>
      </c>
      <c r="H86" s="106">
        <f t="shared" si="27"/>
        <v>8921123.6446508355</v>
      </c>
      <c r="I86" s="106">
        <f t="shared" si="27"/>
        <v>10315552.532063067</v>
      </c>
      <c r="J86" s="106">
        <f t="shared" si="27"/>
        <v>11655412.104419639</v>
      </c>
      <c r="K86" s="106">
        <f t="shared" si="27"/>
        <v>12944180.372226892</v>
      </c>
      <c r="L86" s="106">
        <f t="shared" si="27"/>
        <v>14185020.373331057</v>
      </c>
      <c r="M86" s="106">
        <f t="shared" si="27"/>
        <v>15380813.456514817</v>
      </c>
      <c r="N86" s="106">
        <f t="shared" si="27"/>
        <v>16534188.848820435</v>
      </c>
      <c r="O86" s="106">
        <f t="shared" si="27"/>
        <v>17647549.929541059</v>
      </c>
      <c r="P86" s="106">
        <f t="shared" si="27"/>
        <v>18723097.585360929</v>
      </c>
      <c r="Q86" s="106">
        <f t="shared" si="27"/>
        <v>19762850.97823067</v>
      </c>
      <c r="R86" s="106">
        <f t="shared" si="27"/>
        <v>20768666.019595601</v>
      </c>
      <c r="S86" s="106">
        <f t="shared" si="27"/>
        <v>21742251.810986806</v>
      </c>
      <c r="T86" s="106">
        <f t="shared" si="27"/>
        <v>22685185.281235356</v>
      </c>
      <c r="U86" s="106">
        <f t="shared" si="27"/>
        <v>23598924.224235889</v>
      </c>
      <c r="V86" s="106">
        <f t="shared" si="27"/>
        <v>24484818.917874381</v>
      </c>
      <c r="W86" s="106">
        <f t="shared" si="27"/>
        <v>25344122.484098781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O_К6_29</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АГП, 6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2024-10-29T06:55:49Z</dcterms:created>
  <dcterms:modified xsi:type="dcterms:W3CDTF">2026-02-14T21:07:50Z</dcterms:modified>
</cp:coreProperties>
</file>